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ed7b64986c675916/Documents/FES Orders 2021/5000803Dorr/"/>
    </mc:Choice>
  </mc:AlternateContent>
  <xr:revisionPtr revIDLastSave="0" documentId="8_{8A906181-2EF1-4DFD-BCFA-7CE80E9D3030}" xr6:coauthVersionLast="47" xr6:coauthVersionMax="47" xr10:uidLastSave="{00000000-0000-0000-0000-000000000000}"/>
  <bookViews>
    <workbookView xWindow="-98" yWindow="-98" windowWidth="28996" windowHeight="1579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8" i="1" s="1"/>
  <c r="H19" i="1" s="1"/>
  <c r="H16" i="1"/>
  <c r="I17" i="1" s="1"/>
  <c r="B21" i="1" s="1"/>
  <c r="I16" i="1"/>
  <c r="I15" i="1"/>
  <c r="I13" i="1"/>
  <c r="I14" i="1"/>
  <c r="C13" i="1"/>
  <c r="C19" i="1"/>
  <c r="C20" i="1"/>
  <c r="F29" i="1"/>
  <c r="F26" i="1"/>
  <c r="F23" i="1"/>
  <c r="F20" i="1"/>
  <c r="F15" i="1"/>
  <c r="C8" i="1"/>
  <c r="C7" i="1"/>
  <c r="C21" i="1" l="1"/>
  <c r="B22" i="1"/>
  <c r="B23" i="1" s="1"/>
  <c r="I18" i="1"/>
  <c r="H20" i="1"/>
  <c r="I20" i="1"/>
  <c r="I19" i="1"/>
  <c r="C23" i="1" l="1"/>
  <c r="B24" i="1"/>
  <c r="C22" i="1"/>
  <c r="H21" i="1"/>
  <c r="I21" i="1"/>
  <c r="C24" i="1" l="1"/>
  <c r="B25" i="1"/>
  <c r="H22" i="1"/>
  <c r="I22" i="1"/>
  <c r="B11" i="1" s="1"/>
  <c r="B12" i="1" l="1"/>
  <c r="C11" i="1"/>
  <c r="B26" i="1"/>
  <c r="C25" i="1"/>
  <c r="H23" i="1"/>
  <c r="I23" i="1"/>
  <c r="C12" i="1" l="1"/>
  <c r="B14" i="1"/>
  <c r="B27" i="1"/>
  <c r="C26" i="1"/>
  <c r="H24" i="1"/>
  <c r="I24" i="1"/>
  <c r="B28" i="1" l="1"/>
  <c r="C27" i="1"/>
  <c r="B15" i="1"/>
  <c r="C15" i="1" s="1"/>
  <c r="B16" i="1"/>
  <c r="C14" i="1"/>
  <c r="B17" i="1" l="1"/>
  <c r="C16" i="1"/>
  <c r="B29" i="1"/>
  <c r="C28" i="1"/>
  <c r="B30" i="1" l="1"/>
  <c r="C29" i="1"/>
  <c r="B18" i="1"/>
  <c r="C18" i="1" s="1"/>
  <c r="C17" i="1"/>
  <c r="B31" i="1" l="1"/>
  <c r="C30" i="1"/>
  <c r="C31" i="1" l="1"/>
  <c r="B32" i="1"/>
  <c r="C32" i="1" s="1"/>
</calcChain>
</file>

<file path=xl/sharedStrings.xml><?xml version="1.0" encoding="utf-8"?>
<sst xmlns="http://schemas.openxmlformats.org/spreadsheetml/2006/main" count="48" uniqueCount="41">
  <si>
    <t>Foot length</t>
  </si>
  <si>
    <t>Feet</t>
  </si>
  <si>
    <t>Meters</t>
  </si>
  <si>
    <t>base 10</t>
  </si>
  <si>
    <t>Leff length</t>
  </si>
  <si>
    <t>All vertical measurements start from the tack and go to the headboard</t>
  </si>
  <si>
    <t>car 1</t>
  </si>
  <si>
    <t>car 2</t>
  </si>
  <si>
    <t>first reef line</t>
  </si>
  <si>
    <t>1" above car 2</t>
  </si>
  <si>
    <t>Notes</t>
  </si>
  <si>
    <t>car 3</t>
  </si>
  <si>
    <t>1st batten</t>
  </si>
  <si>
    <t>batten length</t>
  </si>
  <si>
    <t>car 4</t>
  </si>
  <si>
    <t>car 5</t>
  </si>
  <si>
    <t>2nd reef line</t>
  </si>
  <si>
    <t>car 6</t>
  </si>
  <si>
    <t>1" above car 5</t>
  </si>
  <si>
    <t>2nd batten</t>
  </si>
  <si>
    <t xml:space="preserve">tack </t>
  </si>
  <si>
    <t>car 7</t>
  </si>
  <si>
    <t>car 8</t>
  </si>
  <si>
    <t>3rd batten</t>
  </si>
  <si>
    <t>car 9</t>
  </si>
  <si>
    <t>car 10</t>
  </si>
  <si>
    <t>4th batten</t>
  </si>
  <si>
    <t>car 11</t>
  </si>
  <si>
    <t>car 12</t>
  </si>
  <si>
    <t>5th batten</t>
  </si>
  <si>
    <t>car 13</t>
  </si>
  <si>
    <t>car 14</t>
  </si>
  <si>
    <t>car 15</t>
  </si>
  <si>
    <t>headboard car</t>
  </si>
  <si>
    <t>luff measurements are from bottom clew outer ring vertically to centerline of cars and battens</t>
  </si>
  <si>
    <t>There are 15 harken cars on the harken track (see photo)</t>
  </si>
  <si>
    <t>B 47.7 Mainsail Dimensions - North 3DL Sail</t>
  </si>
  <si>
    <t>luff and foot measurements are inclusive of clew rings to the very outer edges of the clew rings</t>
  </si>
  <si>
    <t>outer edge of clew at tack and outer edge of clew at leach (inclusive of clew rings)</t>
  </si>
  <si>
    <t>outer edge of tack clew ring to top of headboard</t>
  </si>
  <si>
    <t>Inch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</si>
</sst>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A2" sqref="A2"/>
    </sheetView>
  </sheetViews>
  <sheetFormatPr defaultRowHeight="14.25" x14ac:dyDescent="0.45"/>
  <cols>
    <col min="1" max="1" width="11.6640625" customWidth="1"/>
    <col min="4" max="4" width="13.46484375" customWidth="1"/>
    <col min="8" max="8" width="10.3984375" bestFit="1" customWidth="1"/>
  </cols>
  <sheetData>
    <row r="1" spans="1:9" s="5" customFormat="1" x14ac:dyDescent="0.45">
      <c r="A1" s="5" t="s">
        <v>36</v>
      </c>
    </row>
    <row r="2" spans="1:9" x14ac:dyDescent="0.45">
      <c r="A2" t="s">
        <v>5</v>
      </c>
    </row>
    <row r="3" spans="1:9" s="5" customFormat="1" x14ac:dyDescent="0.45">
      <c r="A3" s="5" t="s">
        <v>37</v>
      </c>
    </row>
    <row r="4" spans="1:9" x14ac:dyDescent="0.45">
      <c r="A4" t="s">
        <v>34</v>
      </c>
    </row>
    <row r="5" spans="1:9" s="5" customFormat="1" x14ac:dyDescent="0.45">
      <c r="A5" s="5" t="s">
        <v>35</v>
      </c>
    </row>
    <row r="6" spans="1:9" x14ac:dyDescent="0.45">
      <c r="B6" s="2" t="s">
        <v>1</v>
      </c>
      <c r="C6" s="2" t="s">
        <v>2</v>
      </c>
      <c r="D6" s="2" t="s">
        <v>10</v>
      </c>
    </row>
    <row r="7" spans="1:9" s="5" customFormat="1" x14ac:dyDescent="0.45">
      <c r="A7" s="5" t="s">
        <v>0</v>
      </c>
      <c r="B7" s="6">
        <v>20.83</v>
      </c>
      <c r="C7" s="7">
        <f>B7*0.305</f>
        <v>6.3531499999999994</v>
      </c>
      <c r="D7" s="5" t="s">
        <v>38</v>
      </c>
    </row>
    <row r="8" spans="1:9" x14ac:dyDescent="0.45">
      <c r="A8" t="s">
        <v>4</v>
      </c>
      <c r="B8" s="2">
        <v>51.67</v>
      </c>
      <c r="C8" s="3">
        <f>B8*0.305</f>
        <v>15.75935</v>
      </c>
      <c r="D8" t="s">
        <v>39</v>
      </c>
    </row>
    <row r="9" spans="1:9" x14ac:dyDescent="0.45">
      <c r="C9" s="1"/>
    </row>
    <row r="10" spans="1:9" s="5" customFormat="1" x14ac:dyDescent="0.45">
      <c r="A10" s="5" t="s">
        <v>20</v>
      </c>
      <c r="B10" s="6">
        <v>0</v>
      </c>
      <c r="C10" s="7">
        <v>0</v>
      </c>
      <c r="E10" s="6" t="s">
        <v>1</v>
      </c>
      <c r="F10" s="6" t="s">
        <v>2</v>
      </c>
    </row>
    <row r="11" spans="1:9" x14ac:dyDescent="0.45">
      <c r="A11" t="s">
        <v>6</v>
      </c>
      <c r="B11" s="3">
        <f>3+I22</f>
        <v>3.8333333333333335</v>
      </c>
      <c r="C11" s="3">
        <f>B11*0.305</f>
        <v>1.1691666666666667</v>
      </c>
      <c r="H11" s="1"/>
    </row>
    <row r="12" spans="1:9" s="5" customFormat="1" x14ac:dyDescent="0.45">
      <c r="A12" s="5" t="s">
        <v>7</v>
      </c>
      <c r="B12" s="7">
        <f>B11+3.25</f>
        <v>7.0833333333333339</v>
      </c>
      <c r="C12" s="7">
        <f t="shared" ref="C12:C32" si="0">B12*0.305</f>
        <v>2.1604166666666669</v>
      </c>
      <c r="H12" s="7" t="s">
        <v>40</v>
      </c>
      <c r="I12" s="6" t="s">
        <v>3</v>
      </c>
    </row>
    <row r="13" spans="1:9" x14ac:dyDescent="0.45">
      <c r="A13" t="s">
        <v>8</v>
      </c>
      <c r="B13" s="3">
        <v>7.17</v>
      </c>
      <c r="C13" s="3">
        <f t="shared" si="0"/>
        <v>2.1868499999999997</v>
      </c>
      <c r="D13" t="s">
        <v>9</v>
      </c>
      <c r="H13" s="9">
        <v>1</v>
      </c>
      <c r="I13" s="4">
        <f>1/12</f>
        <v>8.3333333333333329E-2</v>
      </c>
    </row>
    <row r="14" spans="1:9" s="5" customFormat="1" x14ac:dyDescent="0.45">
      <c r="A14" s="5" t="s">
        <v>11</v>
      </c>
      <c r="B14" s="7">
        <f>B12+3.08</f>
        <v>10.163333333333334</v>
      </c>
      <c r="C14" s="7">
        <f t="shared" si="0"/>
        <v>3.0998166666666669</v>
      </c>
      <c r="H14" s="10">
        <v>2</v>
      </c>
      <c r="I14" s="8">
        <f>2/12</f>
        <v>0.16666666666666666</v>
      </c>
    </row>
    <row r="15" spans="1:9" x14ac:dyDescent="0.45">
      <c r="A15" t="s">
        <v>12</v>
      </c>
      <c r="B15" s="3">
        <f>B14</f>
        <v>10.163333333333334</v>
      </c>
      <c r="C15" s="3">
        <f t="shared" si="0"/>
        <v>3.0998166666666669</v>
      </c>
      <c r="D15" t="s">
        <v>13</v>
      </c>
      <c r="E15" s="2">
        <v>18.079999999999998</v>
      </c>
      <c r="F15" s="3">
        <f>E15*0.305</f>
        <v>5.5143999999999993</v>
      </c>
      <c r="H15" s="9">
        <v>3</v>
      </c>
      <c r="I15" s="4">
        <f>(H14+1)/12</f>
        <v>0.25</v>
      </c>
    </row>
    <row r="16" spans="1:9" s="5" customFormat="1" x14ac:dyDescent="0.45">
      <c r="A16" s="5" t="s">
        <v>14</v>
      </c>
      <c r="B16" s="7">
        <f>B14+(3+I13)</f>
        <v>13.246666666666668</v>
      </c>
      <c r="C16" s="7">
        <f t="shared" si="0"/>
        <v>4.040233333333334</v>
      </c>
      <c r="E16" s="6"/>
      <c r="F16" s="7"/>
      <c r="H16" s="10">
        <f>H15+1</f>
        <v>4</v>
      </c>
      <c r="I16" s="8">
        <f t="shared" ref="I16:I24" si="1">(H15+1)/12</f>
        <v>0.33333333333333331</v>
      </c>
    </row>
    <row r="17" spans="1:9" x14ac:dyDescent="0.45">
      <c r="A17" t="s">
        <v>15</v>
      </c>
      <c r="B17" s="3">
        <f>B16+3</f>
        <v>16.24666666666667</v>
      </c>
      <c r="C17" s="3">
        <f t="shared" si="0"/>
        <v>4.955233333333334</v>
      </c>
      <c r="E17" s="2"/>
      <c r="F17" s="3"/>
      <c r="H17" s="9">
        <f t="shared" ref="H17:H24" si="2">H16+1</f>
        <v>5</v>
      </c>
      <c r="I17" s="4">
        <f t="shared" si="1"/>
        <v>0.41666666666666669</v>
      </c>
    </row>
    <row r="18" spans="1:9" s="5" customFormat="1" x14ac:dyDescent="0.45">
      <c r="A18" s="5" t="s">
        <v>16</v>
      </c>
      <c r="B18" s="7">
        <f>B17+I13</f>
        <v>16.330000000000002</v>
      </c>
      <c r="C18" s="7">
        <f t="shared" si="0"/>
        <v>4.9806500000000007</v>
      </c>
      <c r="D18" s="5" t="s">
        <v>18</v>
      </c>
      <c r="E18" s="6"/>
      <c r="F18" s="7"/>
      <c r="H18" s="10">
        <f t="shared" si="2"/>
        <v>6</v>
      </c>
      <c r="I18" s="8">
        <f t="shared" si="1"/>
        <v>0.5</v>
      </c>
    </row>
    <row r="19" spans="1:9" x14ac:dyDescent="0.45">
      <c r="A19" t="s">
        <v>17</v>
      </c>
      <c r="B19" s="3">
        <v>19.25</v>
      </c>
      <c r="C19" s="3">
        <f t="shared" si="0"/>
        <v>5.8712499999999999</v>
      </c>
      <c r="E19" s="2"/>
      <c r="F19" s="3"/>
      <c r="H19" s="9">
        <f t="shared" si="2"/>
        <v>7</v>
      </c>
      <c r="I19" s="4">
        <f t="shared" si="1"/>
        <v>0.58333333333333337</v>
      </c>
    </row>
    <row r="20" spans="1:9" s="5" customFormat="1" x14ac:dyDescent="0.45">
      <c r="A20" s="5" t="s">
        <v>19</v>
      </c>
      <c r="B20" s="7">
        <v>19.25</v>
      </c>
      <c r="C20" s="7">
        <f t="shared" si="0"/>
        <v>5.8712499999999999</v>
      </c>
      <c r="D20" s="5" t="s">
        <v>13</v>
      </c>
      <c r="E20" s="6">
        <v>15.33</v>
      </c>
      <c r="F20" s="7">
        <f>E20*0.305</f>
        <v>4.6756500000000001</v>
      </c>
      <c r="H20" s="10">
        <f t="shared" si="2"/>
        <v>8</v>
      </c>
      <c r="I20" s="8">
        <f t="shared" si="1"/>
        <v>0.66666666666666663</v>
      </c>
    </row>
    <row r="21" spans="1:9" x14ac:dyDescent="0.45">
      <c r="A21" t="s">
        <v>21</v>
      </c>
      <c r="B21" s="3">
        <f>B19+4+I17</f>
        <v>23.666666666666668</v>
      </c>
      <c r="C21" s="3">
        <f t="shared" si="0"/>
        <v>7.2183333333333337</v>
      </c>
      <c r="H21" s="9">
        <f t="shared" si="2"/>
        <v>9</v>
      </c>
      <c r="I21" s="4">
        <f t="shared" si="1"/>
        <v>0.75</v>
      </c>
    </row>
    <row r="22" spans="1:9" s="5" customFormat="1" x14ac:dyDescent="0.45">
      <c r="A22" s="5" t="s">
        <v>22</v>
      </c>
      <c r="B22" s="7">
        <f>B21+4+I17</f>
        <v>28.083333333333336</v>
      </c>
      <c r="C22" s="7">
        <f t="shared" si="0"/>
        <v>8.5654166666666676</v>
      </c>
      <c r="H22" s="10">
        <f t="shared" si="2"/>
        <v>10</v>
      </c>
      <c r="I22" s="8">
        <f t="shared" si="1"/>
        <v>0.83333333333333337</v>
      </c>
    </row>
    <row r="23" spans="1:9" x14ac:dyDescent="0.45">
      <c r="A23" t="s">
        <v>23</v>
      </c>
      <c r="B23" s="3">
        <f>B22</f>
        <v>28.083333333333336</v>
      </c>
      <c r="C23" s="3">
        <f t="shared" si="0"/>
        <v>8.5654166666666676</v>
      </c>
      <c r="D23" t="s">
        <v>13</v>
      </c>
      <c r="E23" s="2">
        <v>12.17</v>
      </c>
      <c r="F23" s="3">
        <f>E23*0.305</f>
        <v>3.7118500000000001</v>
      </c>
      <c r="H23" s="9">
        <f t="shared" si="2"/>
        <v>11</v>
      </c>
      <c r="I23" s="4">
        <f t="shared" si="1"/>
        <v>0.91666666666666663</v>
      </c>
    </row>
    <row r="24" spans="1:9" s="5" customFormat="1" x14ac:dyDescent="0.45">
      <c r="A24" s="5" t="s">
        <v>24</v>
      </c>
      <c r="B24" s="7">
        <f>B23+4+I15</f>
        <v>32.333333333333336</v>
      </c>
      <c r="C24" s="7">
        <f t="shared" si="0"/>
        <v>9.8616666666666664</v>
      </c>
      <c r="H24" s="10">
        <f t="shared" si="2"/>
        <v>12</v>
      </c>
      <c r="I24" s="8">
        <f t="shared" si="1"/>
        <v>1</v>
      </c>
    </row>
    <row r="25" spans="1:9" x14ac:dyDescent="0.45">
      <c r="A25" t="s">
        <v>25</v>
      </c>
      <c r="B25" s="3">
        <f>B24+4+I16</f>
        <v>36.666666666666671</v>
      </c>
      <c r="C25" s="3">
        <f t="shared" si="0"/>
        <v>11.183333333333335</v>
      </c>
      <c r="H25" s="1"/>
    </row>
    <row r="26" spans="1:9" s="5" customFormat="1" x14ac:dyDescent="0.45">
      <c r="A26" s="5" t="s">
        <v>26</v>
      </c>
      <c r="B26" s="7">
        <f>B25</f>
        <v>36.666666666666671</v>
      </c>
      <c r="C26" s="7">
        <f t="shared" si="0"/>
        <v>11.183333333333335</v>
      </c>
      <c r="D26" s="5" t="s">
        <v>13</v>
      </c>
      <c r="E26" s="6">
        <v>8.33</v>
      </c>
      <c r="F26" s="7">
        <f>E26*0.305</f>
        <v>2.5406499999999999</v>
      </c>
    </row>
    <row r="27" spans="1:9" x14ac:dyDescent="0.45">
      <c r="A27" t="s">
        <v>27</v>
      </c>
      <c r="B27" s="3">
        <f>B26+4+I13</f>
        <v>40.750000000000007</v>
      </c>
      <c r="C27" s="3">
        <f t="shared" si="0"/>
        <v>12.428750000000003</v>
      </c>
    </row>
    <row r="28" spans="1:9" s="5" customFormat="1" x14ac:dyDescent="0.45">
      <c r="A28" s="5" t="s">
        <v>28</v>
      </c>
      <c r="B28" s="7">
        <f>B27+4+I14</f>
        <v>44.916666666666671</v>
      </c>
      <c r="C28" s="7">
        <f t="shared" si="0"/>
        <v>13.699583333333335</v>
      </c>
    </row>
    <row r="29" spans="1:9" x14ac:dyDescent="0.45">
      <c r="A29" t="s">
        <v>29</v>
      </c>
      <c r="B29" s="3">
        <f>B28</f>
        <v>44.916666666666671</v>
      </c>
      <c r="C29" s="3">
        <f t="shared" si="0"/>
        <v>13.699583333333335</v>
      </c>
      <c r="D29" t="s">
        <v>13</v>
      </c>
      <c r="E29" s="2">
        <v>4.33</v>
      </c>
      <c r="F29" s="3">
        <f>E29*0.305</f>
        <v>1.3206500000000001</v>
      </c>
    </row>
    <row r="30" spans="1:9" s="5" customFormat="1" x14ac:dyDescent="0.45">
      <c r="A30" s="5" t="s">
        <v>30</v>
      </c>
      <c r="B30" s="7">
        <f>B29+3+I15</f>
        <v>48.166666666666671</v>
      </c>
      <c r="C30" s="7">
        <f t="shared" si="0"/>
        <v>14.690833333333334</v>
      </c>
    </row>
    <row r="31" spans="1:9" x14ac:dyDescent="0.45">
      <c r="A31" t="s">
        <v>31</v>
      </c>
      <c r="B31" s="3">
        <f>B30+3</f>
        <v>51.166666666666671</v>
      </c>
      <c r="C31" s="3">
        <f t="shared" si="0"/>
        <v>15.605833333333335</v>
      </c>
      <c r="D31" t="s">
        <v>33</v>
      </c>
    </row>
    <row r="32" spans="1:9" s="5" customFormat="1" x14ac:dyDescent="0.45">
      <c r="A32" s="5" t="s">
        <v>32</v>
      </c>
      <c r="B32" s="7">
        <f>B31+0.46</f>
        <v>51.626666666666672</v>
      </c>
      <c r="C32" s="7">
        <f t="shared" si="0"/>
        <v>15.746133333333335</v>
      </c>
      <c r="D32" s="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Dorr (FAA)</dc:creator>
  <cp:lastModifiedBy>Fareast Sails</cp:lastModifiedBy>
  <dcterms:created xsi:type="dcterms:W3CDTF">2021-08-04T14:05:46Z</dcterms:created>
  <dcterms:modified xsi:type="dcterms:W3CDTF">2021-08-06T18:40:41Z</dcterms:modified>
</cp:coreProperties>
</file>